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597" activeTab="0"/>
  </bookViews>
  <sheets>
    <sheet name="Lab_2019_groz" sheetId="1" r:id="rId1"/>
  </sheets>
  <definedNames/>
  <calcPr fullCalcOnLoad="1"/>
</workbook>
</file>

<file path=xl/sharedStrings.xml><?xml version="1.0" encoding="utf-8"?>
<sst xmlns="http://schemas.openxmlformats.org/spreadsheetml/2006/main" count="118" uniqueCount="93">
  <si>
    <t>Pavisam</t>
  </si>
  <si>
    <t>Darbu  veids</t>
  </si>
  <si>
    <t>Mērv.</t>
  </si>
  <si>
    <t>Daudz.</t>
  </si>
  <si>
    <t>mater.</t>
  </si>
  <si>
    <t>meh.</t>
  </si>
  <si>
    <t>Remontdarbi kopā</t>
  </si>
  <si>
    <t>cilv.</t>
  </si>
  <si>
    <t>litrs</t>
  </si>
  <si>
    <t>kompl.</t>
  </si>
  <si>
    <t>Smilts-sāls maisījuma iegāde trotuāru kaisīšanai</t>
  </si>
  <si>
    <t>Zāles pļaušana ar pašgājēju-traktoriņu "Jonsored"</t>
  </si>
  <si>
    <t>Administrācijas izmaksas</t>
  </si>
  <si>
    <t>Kopā:</t>
  </si>
  <si>
    <t>Nr.</t>
  </si>
  <si>
    <t>mēn.</t>
  </si>
  <si>
    <t>darba alga</t>
  </si>
  <si>
    <t>6 mēneši 2 nedēļas mēnesī ( 0.5 slodze no Ls.280 )</t>
  </si>
  <si>
    <t>UD riska nodeva</t>
  </si>
  <si>
    <t xml:space="preserve">  Degviela:    </t>
  </si>
  <si>
    <t>Eļļa, gultņu smēre:</t>
  </si>
  <si>
    <t>Darba apģērbs:</t>
  </si>
  <si>
    <t>Vienības cena gadā EUR</t>
  </si>
  <si>
    <t>Kopējās izmaksas gadā EUR</t>
  </si>
  <si>
    <t>Sētnieks</t>
  </si>
  <si>
    <t>kopā EUR</t>
  </si>
  <si>
    <t>slodze</t>
  </si>
  <si>
    <t>Ērču encafalīta pote (pirmreizējā 3gab.)</t>
  </si>
  <si>
    <t>t</t>
  </si>
  <si>
    <t xml:space="preserve">Palīgmateriāli, mehānismu un transporta izmantošana </t>
  </si>
  <si>
    <t xml:space="preserve"> labiekārtošanas nodrošināšanas vajadzībām</t>
  </si>
  <si>
    <t>Administrēšana (kanceleja, sakari, ēkas uzturēšana u.c.)</t>
  </si>
  <si>
    <t xml:space="preserve">Administrācijas algas, atv. (valdes loceklis, grāmatvede, lietvede) </t>
  </si>
  <si>
    <t>PVN netiek piemērots saskaņā ar PVN likuma 3.panta 8.punktu</t>
  </si>
  <si>
    <t>(8) Publiskas personas, kā arī privātpersonas, kuras saskaņā ar Valsts pārvaldes iekārtas likumu pilda tām deleģētus vai ar pilnvarojumu nodotus valsts pārvaldes uzdevumus,</t>
  </si>
  <si>
    <t xml:space="preserve"> neuzskata par nodokļa maksātājiem attiecībā uz darbībām vai darījumiem, kuros tās iesaistās valsts pārvaldes funkciju vai uzdevumu pildīšanā.</t>
  </si>
  <si>
    <t>PVN</t>
  </si>
  <si>
    <t>Krūmu, dzīvž. grieš.,zāģēšana, zāles un zāliena pļaušana</t>
  </si>
  <si>
    <t>Sociālais nodoklis 24,09%</t>
  </si>
  <si>
    <t>1.</t>
  </si>
  <si>
    <t>Darba aizsardzība,OVP labiekārtošanas darbu strādniekiem:</t>
  </si>
  <si>
    <t>6.</t>
  </si>
  <si>
    <t>Sabiedriskās tual.uzturēšana</t>
  </si>
  <si>
    <t>7.</t>
  </si>
  <si>
    <t>9.</t>
  </si>
  <si>
    <t>8.</t>
  </si>
  <si>
    <t>10.</t>
  </si>
  <si>
    <t>3.</t>
  </si>
  <si>
    <t>4.</t>
  </si>
  <si>
    <t>5.</t>
  </si>
  <si>
    <t>2.</t>
  </si>
  <si>
    <t>Rezerves daļas, remonts un piederumi lab.darbu tehn:</t>
  </si>
  <si>
    <t>Uzņēmuma attīstība % no tiešajiem</t>
  </si>
  <si>
    <t>%</t>
  </si>
  <si>
    <t>Citu spec.pakalojumi</t>
  </si>
  <si>
    <t>10.1.</t>
  </si>
  <si>
    <t>10.2.</t>
  </si>
  <si>
    <t>11.</t>
  </si>
  <si>
    <t>12.</t>
  </si>
  <si>
    <t>Pielikums Nr.1</t>
  </si>
  <si>
    <t>SIA "Priekules nami" valdes locekle A.Brauna</t>
  </si>
  <si>
    <t>Priekules novada pašvaldības domes pr-ja V.Jablonska</t>
  </si>
  <si>
    <t>Krūmgriezis STIHL FS 460 C-EM vai analogs</t>
  </si>
  <si>
    <t>Aizputes iela 6 pirmā st.korid.remonts</t>
  </si>
  <si>
    <t>Katlu mājas Liepājas 13A jumta remonts</t>
  </si>
  <si>
    <t>Lībju kapu digitalizācija</t>
  </si>
  <si>
    <t>Digitālās progr.uzturēšana Lībju kapiem</t>
  </si>
  <si>
    <t>Digitālās progr.uzturēšana Mālkalna kapiem</t>
  </si>
  <si>
    <t>Ķieģeļu 2a apkures sist. rekonstrukcija</t>
  </si>
  <si>
    <t>0.6</t>
  </si>
  <si>
    <t>01.01.2019. - 31.12.2019.</t>
  </si>
  <si>
    <t>01.05.2019. - 15.10.2019.</t>
  </si>
  <si>
    <t>Pilsētas kapsētu apsaimn.un uzturēšana</t>
  </si>
  <si>
    <t>Pilsētas apzaļumošana, dekorēšana</t>
  </si>
  <si>
    <t>3.1.</t>
  </si>
  <si>
    <t>3.2.</t>
  </si>
  <si>
    <t>3.3.</t>
  </si>
  <si>
    <t>3.4.</t>
  </si>
  <si>
    <t>3.5.</t>
  </si>
  <si>
    <t>3.6.</t>
  </si>
  <si>
    <t>3.7.</t>
  </si>
  <si>
    <t>10.3.</t>
  </si>
  <si>
    <t>12.1.</t>
  </si>
  <si>
    <t>12.2.</t>
  </si>
  <si>
    <t>13.</t>
  </si>
  <si>
    <t>14.</t>
  </si>
  <si>
    <t>Atlik.</t>
  </si>
  <si>
    <t>Grozījumi 19.12.2019.</t>
  </si>
  <si>
    <t>19.12.2019.</t>
  </si>
  <si>
    <r>
      <t xml:space="preserve">Tāme-kalkulācija Priekules pilsētas labiekārtošanas darbiem 2019. gadam </t>
    </r>
    <r>
      <rPr>
        <sz val="12"/>
        <rFont val="Arial Narrow"/>
        <family val="2"/>
      </rPr>
      <t>(ar grozījumiem 19.12.2019.)</t>
    </r>
  </si>
  <si>
    <t>Mauriņa traktors</t>
  </si>
  <si>
    <t>3.8.</t>
  </si>
  <si>
    <t>gb.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</si>
</sst>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??"/>
    <numFmt numFmtId="191" formatCode="???"/>
    <numFmt numFmtId="192" formatCode="0.000"/>
    <numFmt numFmtId="193" formatCode="0.0000"/>
    <numFmt numFmtId="194" formatCode="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8">
    <font>
      <sz val="10"/>
      <name val="Arial"/>
      <family val="0"/>
    </font>
    <font>
      <sz val="10"/>
      <name val="Arial Narrow"/>
      <family val="2"/>
    </font>
    <font>
      <sz val="10"/>
      <name val="Helv"/>
      <family val="0"/>
    </font>
    <font>
      <b/>
      <sz val="10"/>
      <name val="Arial Narrow"/>
      <family val="2"/>
    </font>
    <font>
      <sz val="16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88" fontId="1" fillId="0" borderId="0" xfId="0" applyNumberFormat="1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53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3" fillId="0" borderId="14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2" fontId="1" fillId="0" borderId="15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20">
      <selection activeCell="L51" sqref="L51"/>
    </sheetView>
  </sheetViews>
  <sheetFormatPr defaultColWidth="9.140625" defaultRowHeight="12.75"/>
  <cols>
    <col min="1" max="1" width="6.57421875" style="1" customWidth="1"/>
    <col min="2" max="2" width="43.7109375" style="1" customWidth="1"/>
    <col min="3" max="3" width="5.8515625" style="1" customWidth="1"/>
    <col min="4" max="4" width="6.8515625" style="10" customWidth="1"/>
    <col min="5" max="5" width="9.57421875" style="1" customWidth="1"/>
    <col min="6" max="6" width="8.7109375" style="1" customWidth="1"/>
    <col min="7" max="7" width="8.421875" style="1" hidden="1" customWidth="1"/>
    <col min="8" max="8" width="9.57421875" style="1" customWidth="1"/>
    <col min="9" max="9" width="8.57421875" style="1" customWidth="1"/>
    <col min="10" max="10" width="9.421875" style="1" hidden="1" customWidth="1"/>
    <col min="11" max="11" width="10.140625" style="1" customWidth="1"/>
    <col min="12" max="12" width="8.7109375" style="1" customWidth="1"/>
    <col min="13" max="13" width="10.7109375" style="1" customWidth="1"/>
    <col min="14" max="14" width="6.8515625" style="1" customWidth="1"/>
    <col min="15" max="15" width="5.57421875" style="1" customWidth="1"/>
    <col min="16" max="16" width="5.140625" style="1" customWidth="1"/>
    <col min="17" max="17" width="7.00390625" style="1" customWidth="1"/>
    <col min="18" max="18" width="6.8515625" style="1" customWidth="1"/>
    <col min="19" max="19" width="7.421875" style="1" customWidth="1"/>
    <col min="20" max="20" width="5.57421875" style="1" customWidth="1"/>
    <col min="21" max="21" width="5.8515625" style="1" customWidth="1"/>
    <col min="22" max="22" width="6.7109375" style="1" customWidth="1"/>
    <col min="23" max="23" width="5.7109375" style="1" customWidth="1"/>
    <col min="24" max="24" width="6.421875" style="1" customWidth="1"/>
    <col min="25" max="25" width="6.00390625" style="1" customWidth="1"/>
    <col min="26" max="26" width="6.57421875" style="1" customWidth="1"/>
    <col min="27" max="27" width="4.00390625" style="1" customWidth="1"/>
    <col min="28" max="28" width="6.140625" style="1" customWidth="1"/>
    <col min="29" max="16384" width="9.140625" style="1" customWidth="1"/>
  </cols>
  <sheetData>
    <row r="1" spans="1:11" ht="11.25" customHeight="1" hidden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1.2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 t="s">
        <v>59</v>
      </c>
    </row>
    <row r="3" spans="1:11" ht="22.5" customHeight="1">
      <c r="A3" s="89" t="s">
        <v>89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2" customHeight="1">
      <c r="A4" s="13"/>
      <c r="B4" s="13"/>
      <c r="C4" s="13"/>
      <c r="D4" s="14"/>
      <c r="E4" s="13"/>
      <c r="F4" s="13"/>
      <c r="G4" s="13"/>
      <c r="H4" s="13"/>
      <c r="I4" s="13"/>
      <c r="J4" s="13"/>
      <c r="K4" s="13"/>
    </row>
    <row r="5" spans="1:11" ht="20.25" customHeight="1" hidden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9" customHeight="1" hidden="1">
      <c r="A6" s="12"/>
      <c r="B6" s="12"/>
      <c r="C6" s="12"/>
      <c r="D6" s="15"/>
      <c r="E6" s="12"/>
      <c r="F6" s="12"/>
      <c r="G6" s="12"/>
      <c r="H6" s="12"/>
      <c r="I6" s="12"/>
      <c r="J6" s="12"/>
      <c r="K6" s="12"/>
    </row>
    <row r="7" spans="1:11" ht="18.75" customHeight="1" hidden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9.75" customHeight="1" hidden="1">
      <c r="A8" s="12"/>
      <c r="B8" s="12"/>
      <c r="C8" s="12"/>
      <c r="D8" s="15"/>
      <c r="E8" s="12"/>
      <c r="F8" s="12"/>
      <c r="G8" s="12"/>
      <c r="H8" s="12"/>
      <c r="I8" s="12"/>
      <c r="J8" s="12"/>
      <c r="K8" s="12"/>
    </row>
    <row r="9" spans="1:11" ht="22.5" customHeight="1" hidden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</row>
    <row r="10" spans="1:11" ht="19.5" customHeight="1" hidden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9" customHeight="1" hidden="1">
      <c r="A11" s="12"/>
      <c r="B11" s="12"/>
      <c r="C11" s="12"/>
      <c r="D11" s="15"/>
      <c r="E11" s="12"/>
      <c r="F11" s="12"/>
      <c r="G11" s="12"/>
      <c r="H11" s="12"/>
      <c r="I11" s="12"/>
      <c r="J11" s="12"/>
      <c r="K11" s="12"/>
    </row>
    <row r="12" spans="1:33" ht="19.5" customHeight="1" hidden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AG12" s="8"/>
    </row>
    <row r="13" spans="1:33" ht="12" customHeight="1" hidden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AG13" s="8"/>
    </row>
    <row r="14" spans="1:13" ht="12.75">
      <c r="A14" s="4"/>
      <c r="B14" s="4"/>
      <c r="C14" s="4"/>
      <c r="D14" s="5"/>
      <c r="E14" s="84" t="s">
        <v>22</v>
      </c>
      <c r="F14" s="84"/>
      <c r="G14" s="84"/>
      <c r="H14" s="84" t="s">
        <v>23</v>
      </c>
      <c r="I14" s="84"/>
      <c r="J14" s="85"/>
      <c r="K14" s="41" t="s">
        <v>0</v>
      </c>
      <c r="L14" s="80" t="s">
        <v>87</v>
      </c>
      <c r="M14" s="81" t="s">
        <v>86</v>
      </c>
    </row>
    <row r="15" spans="1:13" ht="12.75">
      <c r="A15" s="4" t="s">
        <v>14</v>
      </c>
      <c r="B15" s="4" t="s">
        <v>1</v>
      </c>
      <c r="C15" s="4" t="s">
        <v>2</v>
      </c>
      <c r="D15" s="5" t="s">
        <v>3</v>
      </c>
      <c r="E15" s="5" t="s">
        <v>4</v>
      </c>
      <c r="F15" s="5" t="s">
        <v>16</v>
      </c>
      <c r="G15" s="5" t="s">
        <v>5</v>
      </c>
      <c r="H15" s="5" t="s">
        <v>4</v>
      </c>
      <c r="I15" s="5" t="s">
        <v>16</v>
      </c>
      <c r="J15" s="39" t="s">
        <v>5</v>
      </c>
      <c r="K15" s="42" t="s">
        <v>25</v>
      </c>
      <c r="L15" s="80"/>
      <c r="M15" s="82"/>
    </row>
    <row r="16" spans="1:13" ht="12.75" customHeight="1">
      <c r="A16" s="26" t="s">
        <v>39</v>
      </c>
      <c r="B16" s="58" t="s">
        <v>24</v>
      </c>
      <c r="C16" s="26" t="s">
        <v>26</v>
      </c>
      <c r="D16" s="29">
        <v>6.5</v>
      </c>
      <c r="E16" s="30">
        <v>163</v>
      </c>
      <c r="F16" s="31">
        <v>5805</v>
      </c>
      <c r="G16" s="31"/>
      <c r="H16" s="32">
        <f>SUM(D16*E16)</f>
        <v>1059.5</v>
      </c>
      <c r="I16" s="32">
        <f>F16*D16</f>
        <v>37732.5</v>
      </c>
      <c r="J16" s="32">
        <f>G16*D16</f>
        <v>0</v>
      </c>
      <c r="K16" s="72">
        <f>SUM(H16:J16)</f>
        <v>38792</v>
      </c>
      <c r="L16" s="3"/>
      <c r="M16" s="40">
        <f>SUM(K16-L16)</f>
        <v>38792</v>
      </c>
    </row>
    <row r="17" spans="1:13" ht="12.75" customHeight="1">
      <c r="A17" s="26" t="s">
        <v>50</v>
      </c>
      <c r="B17" s="58" t="s">
        <v>73</v>
      </c>
      <c r="C17" s="26" t="s">
        <v>26</v>
      </c>
      <c r="D17" s="29" t="s">
        <v>69</v>
      </c>
      <c r="E17" s="30">
        <v>5010</v>
      </c>
      <c r="F17" s="31">
        <v>5533</v>
      </c>
      <c r="G17" s="31"/>
      <c r="H17" s="32">
        <v>4610</v>
      </c>
      <c r="I17" s="32">
        <v>5010</v>
      </c>
      <c r="J17" s="32"/>
      <c r="K17" s="72">
        <f>SUM(H17:J17)</f>
        <v>9620</v>
      </c>
      <c r="L17" s="3">
        <v>1207</v>
      </c>
      <c r="M17" s="40">
        <f aca="true" t="shared" si="0" ref="M17:M66">SUM(K17-L17)</f>
        <v>8413</v>
      </c>
    </row>
    <row r="18" spans="1:23" ht="12" customHeight="1">
      <c r="A18" s="26" t="s">
        <v>47</v>
      </c>
      <c r="B18" s="58" t="s">
        <v>37</v>
      </c>
      <c r="C18" s="26"/>
      <c r="D18" s="29"/>
      <c r="E18" s="30"/>
      <c r="F18" s="31"/>
      <c r="G18" s="31">
        <v>0</v>
      </c>
      <c r="H18" s="32"/>
      <c r="I18" s="32"/>
      <c r="J18" s="32">
        <f>G18*D18</f>
        <v>0</v>
      </c>
      <c r="K18" s="72">
        <f>SUM(H18:J18)</f>
        <v>0</v>
      </c>
      <c r="L18" s="3"/>
      <c r="M18" s="40">
        <f t="shared" si="0"/>
        <v>0</v>
      </c>
      <c r="W18" s="8"/>
    </row>
    <row r="19" spans="1:23" ht="12.75" customHeight="1">
      <c r="A19" s="4" t="s">
        <v>74</v>
      </c>
      <c r="B19" s="38" t="s">
        <v>70</v>
      </c>
      <c r="C19" s="26" t="s">
        <v>7</v>
      </c>
      <c r="D19" s="29">
        <v>3</v>
      </c>
      <c r="E19" s="30"/>
      <c r="F19" s="31">
        <v>5997</v>
      </c>
      <c r="G19" s="30">
        <v>0</v>
      </c>
      <c r="H19" s="32"/>
      <c r="I19" s="32">
        <f>F19*D19</f>
        <v>17991</v>
      </c>
      <c r="J19" s="32">
        <f>G19*D19</f>
        <v>0</v>
      </c>
      <c r="K19" s="73">
        <f>SUM(H19:J19)</f>
        <v>17991</v>
      </c>
      <c r="L19" s="3">
        <v>2241.26</v>
      </c>
      <c r="M19" s="40">
        <f t="shared" si="0"/>
        <v>15749.74</v>
      </c>
      <c r="W19" s="8"/>
    </row>
    <row r="20" spans="1:23" ht="12.75">
      <c r="A20" s="4" t="s">
        <v>75</v>
      </c>
      <c r="B20" s="23" t="s">
        <v>71</v>
      </c>
      <c r="C20" s="26" t="s">
        <v>7</v>
      </c>
      <c r="D20" s="29">
        <v>2</v>
      </c>
      <c r="E20" s="30"/>
      <c r="F20" s="31">
        <v>2736</v>
      </c>
      <c r="G20" s="30"/>
      <c r="H20" s="32">
        <f aca="true" t="shared" si="1" ref="H20:H27">E20*D20</f>
        <v>0</v>
      </c>
      <c r="I20" s="32">
        <f>F20*D20</f>
        <v>5472</v>
      </c>
      <c r="J20" s="32">
        <f>G20*D20</f>
        <v>0</v>
      </c>
      <c r="K20" s="73">
        <f>SUM(H20:J20)</f>
        <v>5472</v>
      </c>
      <c r="L20" s="3"/>
      <c r="M20" s="40">
        <f t="shared" si="0"/>
        <v>5472</v>
      </c>
      <c r="W20" s="8"/>
    </row>
    <row r="21" spans="1:23" ht="12" customHeight="1">
      <c r="A21" s="26" t="s">
        <v>76</v>
      </c>
      <c r="B21" s="38" t="s">
        <v>21</v>
      </c>
      <c r="C21" s="26" t="s">
        <v>9</v>
      </c>
      <c r="D21" s="29">
        <v>11.5</v>
      </c>
      <c r="E21" s="30">
        <v>75</v>
      </c>
      <c r="F21" s="31"/>
      <c r="G21" s="30">
        <v>0</v>
      </c>
      <c r="H21" s="32">
        <f>SUM(D21*E21)</f>
        <v>862.5</v>
      </c>
      <c r="I21" s="32">
        <f aca="true" t="shared" si="2" ref="I21:I39">F21*D21</f>
        <v>0</v>
      </c>
      <c r="J21" s="32">
        <f>G21*D21</f>
        <v>0</v>
      </c>
      <c r="K21" s="73">
        <f aca="true" t="shared" si="3" ref="K21:K42">SUM(H21:J21)</f>
        <v>862.5</v>
      </c>
      <c r="L21" s="3">
        <v>326</v>
      </c>
      <c r="M21" s="40">
        <f t="shared" si="0"/>
        <v>536.5</v>
      </c>
      <c r="W21" s="8"/>
    </row>
    <row r="22" spans="1:23" ht="12" customHeight="1">
      <c r="A22" s="4" t="s">
        <v>77</v>
      </c>
      <c r="B22" s="38" t="s">
        <v>19</v>
      </c>
      <c r="C22" s="26" t="s">
        <v>8</v>
      </c>
      <c r="D22" s="29">
        <v>5500</v>
      </c>
      <c r="E22" s="30">
        <v>1.22</v>
      </c>
      <c r="F22" s="31"/>
      <c r="G22" s="30">
        <v>0</v>
      </c>
      <c r="H22" s="32">
        <f t="shared" si="1"/>
        <v>6710</v>
      </c>
      <c r="I22" s="32">
        <f t="shared" si="2"/>
        <v>0</v>
      </c>
      <c r="J22" s="32">
        <f aca="true" t="shared" si="4" ref="J22:J30">G22*D22</f>
        <v>0</v>
      </c>
      <c r="K22" s="73">
        <f t="shared" si="3"/>
        <v>6710</v>
      </c>
      <c r="L22" s="3">
        <v>1490</v>
      </c>
      <c r="M22" s="40">
        <f t="shared" si="0"/>
        <v>5220</v>
      </c>
      <c r="W22" s="8"/>
    </row>
    <row r="23" spans="1:23" ht="12" customHeight="1">
      <c r="A23" s="4" t="s">
        <v>78</v>
      </c>
      <c r="B23" s="23" t="s">
        <v>20</v>
      </c>
      <c r="C23" s="26" t="s">
        <v>9</v>
      </c>
      <c r="D23" s="29">
        <v>1</v>
      </c>
      <c r="E23" s="30">
        <v>674</v>
      </c>
      <c r="F23" s="31"/>
      <c r="G23" s="30">
        <v>0</v>
      </c>
      <c r="H23" s="32">
        <f t="shared" si="1"/>
        <v>674</v>
      </c>
      <c r="I23" s="32">
        <f t="shared" si="2"/>
        <v>0</v>
      </c>
      <c r="J23" s="32">
        <f t="shared" si="4"/>
        <v>0</v>
      </c>
      <c r="K23" s="73">
        <f t="shared" si="3"/>
        <v>674</v>
      </c>
      <c r="L23" s="3">
        <v>674</v>
      </c>
      <c r="M23" s="40">
        <f t="shared" si="0"/>
        <v>0</v>
      </c>
      <c r="W23" s="8"/>
    </row>
    <row r="24" spans="1:23" ht="12.75" customHeight="1">
      <c r="A24" s="4" t="s">
        <v>79</v>
      </c>
      <c r="B24" s="23" t="s">
        <v>51</v>
      </c>
      <c r="C24" s="26" t="s">
        <v>9</v>
      </c>
      <c r="D24" s="29">
        <v>1</v>
      </c>
      <c r="E24" s="30">
        <v>4280</v>
      </c>
      <c r="F24" s="31"/>
      <c r="G24" s="30">
        <v>0</v>
      </c>
      <c r="H24" s="32">
        <f t="shared" si="1"/>
        <v>4280</v>
      </c>
      <c r="I24" s="32">
        <f t="shared" si="2"/>
        <v>0</v>
      </c>
      <c r="J24" s="32">
        <f t="shared" si="4"/>
        <v>0</v>
      </c>
      <c r="K24" s="73">
        <f t="shared" si="3"/>
        <v>4280</v>
      </c>
      <c r="L24" s="3"/>
      <c r="M24" s="40">
        <f t="shared" si="0"/>
        <v>4280</v>
      </c>
      <c r="W24" s="8"/>
    </row>
    <row r="25" spans="1:23" ht="13.5" customHeight="1">
      <c r="A25" s="41" t="s">
        <v>80</v>
      </c>
      <c r="B25" s="38" t="s">
        <v>62</v>
      </c>
      <c r="C25" s="26" t="s">
        <v>9</v>
      </c>
      <c r="D25" s="29">
        <v>2</v>
      </c>
      <c r="E25" s="31">
        <v>919</v>
      </c>
      <c r="F25" s="31"/>
      <c r="G25" s="31">
        <v>0</v>
      </c>
      <c r="H25" s="32">
        <f t="shared" si="1"/>
        <v>1838</v>
      </c>
      <c r="I25" s="32">
        <f t="shared" si="2"/>
        <v>0</v>
      </c>
      <c r="J25" s="32">
        <f t="shared" si="4"/>
        <v>0</v>
      </c>
      <c r="K25" s="73">
        <f t="shared" si="3"/>
        <v>1838</v>
      </c>
      <c r="L25" s="3"/>
      <c r="M25" s="40">
        <f t="shared" si="0"/>
        <v>1838</v>
      </c>
      <c r="W25" s="8"/>
    </row>
    <row r="26" spans="1:23" ht="13.5" customHeight="1">
      <c r="A26" s="41" t="s">
        <v>91</v>
      </c>
      <c r="B26" s="38" t="s">
        <v>90</v>
      </c>
      <c r="C26" s="26" t="s">
        <v>92</v>
      </c>
      <c r="D26" s="29">
        <v>1</v>
      </c>
      <c r="E26" s="31"/>
      <c r="F26" s="31"/>
      <c r="G26" s="31"/>
      <c r="H26" s="32"/>
      <c r="I26" s="32">
        <f t="shared" si="2"/>
        <v>0</v>
      </c>
      <c r="J26" s="32"/>
      <c r="K26" s="32"/>
      <c r="L26" s="3">
        <v>-3036</v>
      </c>
      <c r="M26" s="40">
        <f t="shared" si="0"/>
        <v>3036</v>
      </c>
      <c r="W26" s="8"/>
    </row>
    <row r="27" spans="1:23" ht="12.75" customHeight="1">
      <c r="A27" s="41" t="s">
        <v>48</v>
      </c>
      <c r="B27" s="70" t="s">
        <v>29</v>
      </c>
      <c r="C27" s="48" t="s">
        <v>9</v>
      </c>
      <c r="D27" s="45">
        <v>1</v>
      </c>
      <c r="E27" s="49">
        <v>2662</v>
      </c>
      <c r="F27" s="46"/>
      <c r="G27" s="46"/>
      <c r="H27" s="50">
        <f t="shared" si="1"/>
        <v>2662</v>
      </c>
      <c r="I27" s="47">
        <f t="shared" si="2"/>
        <v>0</v>
      </c>
      <c r="J27" s="47">
        <f t="shared" si="4"/>
        <v>0</v>
      </c>
      <c r="K27" s="72">
        <f t="shared" si="3"/>
        <v>2662</v>
      </c>
      <c r="L27" s="3"/>
      <c r="M27" s="40">
        <f t="shared" si="0"/>
        <v>2662</v>
      </c>
      <c r="W27" s="8"/>
    </row>
    <row r="28" spans="1:23" ht="12.75" customHeight="1">
      <c r="A28" s="44"/>
      <c r="B28" s="71" t="s">
        <v>30</v>
      </c>
      <c r="C28" s="26"/>
      <c r="D28" s="29"/>
      <c r="E28" s="31"/>
      <c r="F28" s="31"/>
      <c r="G28" s="31"/>
      <c r="H28" s="32"/>
      <c r="I28" s="32"/>
      <c r="J28" s="32"/>
      <c r="K28" s="73">
        <f t="shared" si="3"/>
        <v>0</v>
      </c>
      <c r="L28" s="3"/>
      <c r="M28" s="40">
        <f t="shared" si="0"/>
        <v>0</v>
      </c>
      <c r="W28" s="8"/>
    </row>
    <row r="29" spans="1:23" ht="12.75" customHeight="1">
      <c r="A29" s="4" t="s">
        <v>49</v>
      </c>
      <c r="B29" s="33" t="s">
        <v>10</v>
      </c>
      <c r="C29" s="26" t="s">
        <v>28</v>
      </c>
      <c r="D29" s="29">
        <v>40</v>
      </c>
      <c r="E29" s="31">
        <v>49.07</v>
      </c>
      <c r="F29" s="31"/>
      <c r="G29" s="31"/>
      <c r="H29" s="32">
        <f>E29*D29</f>
        <v>1962.8</v>
      </c>
      <c r="I29" s="32">
        <f t="shared" si="2"/>
        <v>0</v>
      </c>
      <c r="J29" s="32">
        <f t="shared" si="4"/>
        <v>0</v>
      </c>
      <c r="K29" s="73">
        <f t="shared" si="3"/>
        <v>1962.8</v>
      </c>
      <c r="L29" s="3"/>
      <c r="M29" s="40">
        <f t="shared" si="0"/>
        <v>1962.8</v>
      </c>
      <c r="W29" s="8"/>
    </row>
    <row r="30" spans="1:23" ht="12.75" customHeight="1" hidden="1">
      <c r="A30" s="24">
        <v>6</v>
      </c>
      <c r="B30" s="33"/>
      <c r="C30" s="26"/>
      <c r="D30" s="29">
        <v>0</v>
      </c>
      <c r="E30" s="31">
        <v>1000</v>
      </c>
      <c r="F30" s="31"/>
      <c r="G30" s="31"/>
      <c r="H30" s="32">
        <f aca="true" t="shared" si="5" ref="H30:H38">E30*D30</f>
        <v>0</v>
      </c>
      <c r="I30" s="32">
        <f t="shared" si="2"/>
        <v>0</v>
      </c>
      <c r="J30" s="32">
        <f t="shared" si="4"/>
        <v>0</v>
      </c>
      <c r="K30" s="73">
        <f t="shared" si="3"/>
        <v>0</v>
      </c>
      <c r="L30" s="3"/>
      <c r="M30" s="40">
        <f t="shared" si="0"/>
        <v>0</v>
      </c>
      <c r="W30" s="8"/>
    </row>
    <row r="31" spans="1:23" ht="12.75" hidden="1">
      <c r="A31" s="26"/>
      <c r="B31" s="23"/>
      <c r="C31" s="26"/>
      <c r="D31" s="29"/>
      <c r="E31" s="31"/>
      <c r="F31" s="31"/>
      <c r="G31" s="31"/>
      <c r="H31" s="32">
        <f t="shared" si="5"/>
        <v>0</v>
      </c>
      <c r="I31" s="32">
        <f t="shared" si="2"/>
        <v>0</v>
      </c>
      <c r="J31" s="32"/>
      <c r="K31" s="73">
        <f t="shared" si="3"/>
        <v>0</v>
      </c>
      <c r="L31" s="76"/>
      <c r="M31" s="40">
        <f t="shared" si="0"/>
        <v>0</v>
      </c>
      <c r="W31" s="8"/>
    </row>
    <row r="32" spans="1:23" ht="12.75" hidden="1">
      <c r="A32" s="24">
        <v>8</v>
      </c>
      <c r="B32" s="33" t="s">
        <v>11</v>
      </c>
      <c r="C32" s="26"/>
      <c r="D32" s="29"/>
      <c r="E32" s="31"/>
      <c r="F32" s="31"/>
      <c r="G32" s="31"/>
      <c r="H32" s="32">
        <f t="shared" si="5"/>
        <v>0</v>
      </c>
      <c r="I32" s="32">
        <f t="shared" si="2"/>
        <v>0</v>
      </c>
      <c r="J32" s="32">
        <f aca="true" t="shared" si="6" ref="J32:J38">G32*D32</f>
        <v>0</v>
      </c>
      <c r="K32" s="73">
        <f t="shared" si="3"/>
        <v>0</v>
      </c>
      <c r="L32" s="3"/>
      <c r="M32" s="40">
        <f t="shared" si="0"/>
        <v>0</v>
      </c>
      <c r="W32" s="8"/>
    </row>
    <row r="33" spans="1:23" ht="12.75" customHeight="1" hidden="1">
      <c r="A33" s="24"/>
      <c r="B33" s="23" t="s">
        <v>17</v>
      </c>
      <c r="C33" s="26" t="s">
        <v>9</v>
      </c>
      <c r="D33" s="29"/>
      <c r="E33" s="31">
        <v>1080</v>
      </c>
      <c r="F33" s="31">
        <v>840</v>
      </c>
      <c r="G33" s="31"/>
      <c r="H33" s="32">
        <f t="shared" si="5"/>
        <v>0</v>
      </c>
      <c r="I33" s="32">
        <f t="shared" si="2"/>
        <v>0</v>
      </c>
      <c r="J33" s="32">
        <f t="shared" si="6"/>
        <v>0</v>
      </c>
      <c r="K33" s="73">
        <f t="shared" si="3"/>
        <v>0</v>
      </c>
      <c r="L33" s="3"/>
      <c r="M33" s="40">
        <f t="shared" si="0"/>
        <v>0</v>
      </c>
      <c r="W33" s="8"/>
    </row>
    <row r="34" spans="1:23" ht="12" customHeight="1" hidden="1">
      <c r="A34" s="4"/>
      <c r="B34" s="33"/>
      <c r="C34" s="26"/>
      <c r="D34" s="29"/>
      <c r="E34" s="31"/>
      <c r="F34" s="31"/>
      <c r="G34" s="31"/>
      <c r="H34" s="32">
        <f t="shared" si="5"/>
        <v>0</v>
      </c>
      <c r="I34" s="32">
        <f t="shared" si="2"/>
        <v>0</v>
      </c>
      <c r="J34" s="32">
        <f t="shared" si="6"/>
        <v>0</v>
      </c>
      <c r="K34" s="73">
        <f t="shared" si="3"/>
        <v>0</v>
      </c>
      <c r="L34" s="3"/>
      <c r="M34" s="40">
        <f t="shared" si="0"/>
        <v>0</v>
      </c>
      <c r="W34" s="8"/>
    </row>
    <row r="35" spans="1:23" ht="10.5" customHeight="1" hidden="1">
      <c r="A35" s="4"/>
      <c r="B35" s="33"/>
      <c r="C35" s="26"/>
      <c r="D35" s="29"/>
      <c r="E35" s="31"/>
      <c r="F35" s="31"/>
      <c r="G35" s="31"/>
      <c r="H35" s="32">
        <f t="shared" si="5"/>
        <v>0</v>
      </c>
      <c r="I35" s="32">
        <f t="shared" si="2"/>
        <v>0</v>
      </c>
      <c r="J35" s="32">
        <f t="shared" si="6"/>
        <v>0</v>
      </c>
      <c r="K35" s="73">
        <f t="shared" si="3"/>
        <v>0</v>
      </c>
      <c r="L35" s="3"/>
      <c r="M35" s="40">
        <f t="shared" si="0"/>
        <v>0</v>
      </c>
      <c r="W35" s="8"/>
    </row>
    <row r="36" spans="1:23" ht="10.5" customHeight="1" hidden="1">
      <c r="A36" s="4"/>
      <c r="B36" s="33"/>
      <c r="C36" s="26"/>
      <c r="D36" s="29"/>
      <c r="E36" s="31"/>
      <c r="F36" s="31"/>
      <c r="G36" s="31"/>
      <c r="H36" s="32">
        <f t="shared" si="5"/>
        <v>0</v>
      </c>
      <c r="I36" s="32">
        <f t="shared" si="2"/>
        <v>0</v>
      </c>
      <c r="J36" s="32">
        <f t="shared" si="6"/>
        <v>0</v>
      </c>
      <c r="K36" s="73">
        <f t="shared" si="3"/>
        <v>0</v>
      </c>
      <c r="L36" s="3"/>
      <c r="M36" s="40">
        <f t="shared" si="0"/>
        <v>0</v>
      </c>
      <c r="W36" s="8"/>
    </row>
    <row r="37" spans="1:23" ht="11.25" customHeight="1" hidden="1">
      <c r="A37" s="4"/>
      <c r="B37" s="33"/>
      <c r="C37" s="26"/>
      <c r="D37" s="29"/>
      <c r="E37" s="31"/>
      <c r="F37" s="31"/>
      <c r="G37" s="31"/>
      <c r="H37" s="32">
        <f t="shared" si="5"/>
        <v>0</v>
      </c>
      <c r="I37" s="32">
        <f t="shared" si="2"/>
        <v>0</v>
      </c>
      <c r="J37" s="32">
        <f t="shared" si="6"/>
        <v>0</v>
      </c>
      <c r="K37" s="73">
        <f t="shared" si="3"/>
        <v>0</v>
      </c>
      <c r="L37" s="3"/>
      <c r="M37" s="40">
        <f t="shared" si="0"/>
        <v>0</v>
      </c>
      <c r="W37" s="8"/>
    </row>
    <row r="38" spans="1:23" ht="12.75" customHeight="1" hidden="1">
      <c r="A38" s="4"/>
      <c r="B38" s="28"/>
      <c r="C38" s="26"/>
      <c r="D38" s="29"/>
      <c r="E38" s="31"/>
      <c r="F38" s="31"/>
      <c r="G38" s="31"/>
      <c r="H38" s="32">
        <f t="shared" si="5"/>
        <v>0</v>
      </c>
      <c r="I38" s="32">
        <f t="shared" si="2"/>
        <v>0</v>
      </c>
      <c r="J38" s="32">
        <f t="shared" si="6"/>
        <v>0</v>
      </c>
      <c r="K38" s="73">
        <f t="shared" si="3"/>
        <v>0</v>
      </c>
      <c r="L38" s="3"/>
      <c r="M38" s="40">
        <f t="shared" si="0"/>
        <v>0</v>
      </c>
      <c r="W38" s="8"/>
    </row>
    <row r="39" spans="1:23" ht="12.75" customHeight="1">
      <c r="A39" s="4" t="s">
        <v>41</v>
      </c>
      <c r="B39" s="28" t="s">
        <v>42</v>
      </c>
      <c r="C39" s="26" t="s">
        <v>9</v>
      </c>
      <c r="D39" s="29">
        <v>1</v>
      </c>
      <c r="E39" s="31">
        <v>890</v>
      </c>
      <c r="F39" s="31">
        <v>230</v>
      </c>
      <c r="G39" s="31"/>
      <c r="H39" s="32">
        <f>E39*D39</f>
        <v>890</v>
      </c>
      <c r="I39" s="32">
        <f t="shared" si="2"/>
        <v>230</v>
      </c>
      <c r="J39" s="32"/>
      <c r="K39" s="73">
        <f t="shared" si="3"/>
        <v>1120</v>
      </c>
      <c r="L39" s="3"/>
      <c r="M39" s="40">
        <f t="shared" si="0"/>
        <v>1120</v>
      </c>
      <c r="W39" s="8"/>
    </row>
    <row r="40" spans="1:23" ht="12.75" customHeight="1">
      <c r="A40" s="4" t="s">
        <v>43</v>
      </c>
      <c r="B40" s="28" t="s">
        <v>63</v>
      </c>
      <c r="C40" s="26" t="s">
        <v>9</v>
      </c>
      <c r="D40" s="29">
        <v>1</v>
      </c>
      <c r="E40" s="31">
        <v>3019</v>
      </c>
      <c r="F40" s="31">
        <v>1802.4</v>
      </c>
      <c r="G40" s="31"/>
      <c r="H40" s="32">
        <f>E40*D40</f>
        <v>3019</v>
      </c>
      <c r="I40" s="32">
        <f>F40*D40</f>
        <v>1802.4</v>
      </c>
      <c r="J40" s="32"/>
      <c r="K40" s="73">
        <f t="shared" si="3"/>
        <v>4821.4</v>
      </c>
      <c r="L40" s="3"/>
      <c r="M40" s="40">
        <f t="shared" si="0"/>
        <v>4821.4</v>
      </c>
      <c r="W40" s="8"/>
    </row>
    <row r="41" spans="1:23" ht="12.75" customHeight="1">
      <c r="A41" s="4" t="s">
        <v>45</v>
      </c>
      <c r="B41" s="28" t="s">
        <v>68</v>
      </c>
      <c r="C41" s="26" t="s">
        <v>9</v>
      </c>
      <c r="D41" s="29">
        <v>1</v>
      </c>
      <c r="E41" s="31">
        <v>2708.09</v>
      </c>
      <c r="F41" s="31">
        <v>360</v>
      </c>
      <c r="G41" s="31"/>
      <c r="H41" s="32">
        <v>2708.09</v>
      </c>
      <c r="I41" s="32">
        <v>360</v>
      </c>
      <c r="J41" s="32"/>
      <c r="K41" s="73">
        <f t="shared" si="3"/>
        <v>3068.09</v>
      </c>
      <c r="L41" s="77"/>
      <c r="M41" s="40">
        <f t="shared" si="0"/>
        <v>3068.09</v>
      </c>
      <c r="W41" s="8"/>
    </row>
    <row r="42" spans="1:23" ht="12.75" customHeight="1">
      <c r="A42" s="4" t="s">
        <v>44</v>
      </c>
      <c r="B42" s="28" t="s">
        <v>64</v>
      </c>
      <c r="C42" s="26" t="s">
        <v>9</v>
      </c>
      <c r="D42" s="29">
        <v>1</v>
      </c>
      <c r="E42" s="31">
        <v>1788.25</v>
      </c>
      <c r="F42" s="31">
        <v>1236</v>
      </c>
      <c r="G42" s="31"/>
      <c r="H42" s="32">
        <f>E42*D42</f>
        <v>1788.25</v>
      </c>
      <c r="I42" s="32">
        <f>F42*D42</f>
        <v>1236</v>
      </c>
      <c r="J42" s="32"/>
      <c r="K42" s="73">
        <f t="shared" si="3"/>
        <v>3024.25</v>
      </c>
      <c r="L42" s="3"/>
      <c r="M42" s="40">
        <f t="shared" si="0"/>
        <v>3024.25</v>
      </c>
      <c r="W42" s="8"/>
    </row>
    <row r="43" spans="1:23" ht="13.5" customHeight="1">
      <c r="A43" s="26" t="s">
        <v>46</v>
      </c>
      <c r="B43" s="58" t="s">
        <v>72</v>
      </c>
      <c r="C43" s="26" t="s">
        <v>26</v>
      </c>
      <c r="D43" s="29">
        <v>1</v>
      </c>
      <c r="E43" s="31">
        <v>1580</v>
      </c>
      <c r="F43" s="31">
        <v>5805</v>
      </c>
      <c r="G43" s="31"/>
      <c r="H43" s="32">
        <f aca="true" t="shared" si="7" ref="H43:H52">E43*D43</f>
        <v>1580</v>
      </c>
      <c r="I43" s="32">
        <f>F43*D43</f>
        <v>5805</v>
      </c>
      <c r="J43" s="32">
        <f>G43*D43</f>
        <v>0</v>
      </c>
      <c r="K43" s="73">
        <f>SUM(H43:J43)</f>
        <v>7385</v>
      </c>
      <c r="L43" s="78">
        <v>600</v>
      </c>
      <c r="M43" s="40">
        <f t="shared" si="0"/>
        <v>6785</v>
      </c>
      <c r="N43"/>
      <c r="O43"/>
      <c r="P43"/>
      <c r="Q43"/>
      <c r="R43"/>
      <c r="S43"/>
      <c r="T43"/>
      <c r="U43"/>
      <c r="V43"/>
      <c r="W43"/>
    </row>
    <row r="44" spans="1:23" ht="13.5" customHeight="1">
      <c r="A44" s="43" t="s">
        <v>55</v>
      </c>
      <c r="B44" s="38" t="s">
        <v>65</v>
      </c>
      <c r="C44" s="26" t="s">
        <v>9</v>
      </c>
      <c r="D44" s="29">
        <v>1</v>
      </c>
      <c r="E44" s="30">
        <v>1766.6</v>
      </c>
      <c r="F44" s="31"/>
      <c r="G44" s="30"/>
      <c r="H44" s="32">
        <f t="shared" si="7"/>
        <v>1766.6</v>
      </c>
      <c r="I44" s="32"/>
      <c r="J44" s="32"/>
      <c r="K44" s="73">
        <f>SUM(H44:J44)</f>
        <v>1766.6</v>
      </c>
      <c r="L44" s="78">
        <v>41</v>
      </c>
      <c r="M44" s="40">
        <f t="shared" si="0"/>
        <v>1725.6</v>
      </c>
      <c r="N44"/>
      <c r="O44"/>
      <c r="P44"/>
      <c r="Q44"/>
      <c r="R44"/>
      <c r="S44"/>
      <c r="T44"/>
      <c r="U44"/>
      <c r="V44"/>
      <c r="W44"/>
    </row>
    <row r="45" spans="1:23" ht="13.5" customHeight="1">
      <c r="A45" s="43" t="s">
        <v>56</v>
      </c>
      <c r="B45" s="38" t="s">
        <v>66</v>
      </c>
      <c r="C45" s="26" t="s">
        <v>9</v>
      </c>
      <c r="D45" s="29">
        <v>1</v>
      </c>
      <c r="E45" s="30">
        <v>83.93</v>
      </c>
      <c r="F45" s="31"/>
      <c r="G45" s="30"/>
      <c r="H45" s="32">
        <f t="shared" si="7"/>
        <v>83.93</v>
      </c>
      <c r="I45" s="32"/>
      <c r="J45" s="32"/>
      <c r="K45" s="73">
        <f>SUM(H45:J45)</f>
        <v>83.93</v>
      </c>
      <c r="L45" s="78"/>
      <c r="M45" s="40">
        <f t="shared" si="0"/>
        <v>83.93</v>
      </c>
      <c r="N45"/>
      <c r="O45"/>
      <c r="P45"/>
      <c r="Q45"/>
      <c r="R45"/>
      <c r="S45"/>
      <c r="T45"/>
      <c r="U45"/>
      <c r="V45"/>
      <c r="W45"/>
    </row>
    <row r="46" spans="1:23" ht="13.5" customHeight="1">
      <c r="A46" s="43" t="s">
        <v>81</v>
      </c>
      <c r="B46" s="38" t="s">
        <v>67</v>
      </c>
      <c r="C46" s="26" t="s">
        <v>9</v>
      </c>
      <c r="D46" s="29">
        <v>1</v>
      </c>
      <c r="E46" s="30">
        <v>167.85</v>
      </c>
      <c r="F46" s="31"/>
      <c r="G46" s="30"/>
      <c r="H46" s="32">
        <f t="shared" si="7"/>
        <v>167.85</v>
      </c>
      <c r="I46" s="32"/>
      <c r="J46" s="32"/>
      <c r="K46" s="73">
        <f>SUM(H46:J46)</f>
        <v>167.85</v>
      </c>
      <c r="L46" s="78"/>
      <c r="M46" s="40">
        <f t="shared" si="0"/>
        <v>167.85</v>
      </c>
      <c r="N46"/>
      <c r="O46"/>
      <c r="P46"/>
      <c r="Q46"/>
      <c r="R46"/>
      <c r="S46"/>
      <c r="T46"/>
      <c r="U46"/>
      <c r="V46"/>
      <c r="W46"/>
    </row>
    <row r="47" spans="1:23" ht="12.75" customHeight="1">
      <c r="A47" s="44" t="s">
        <v>57</v>
      </c>
      <c r="B47" s="60" t="s">
        <v>40</v>
      </c>
      <c r="C47" s="26" t="s">
        <v>7</v>
      </c>
      <c r="D47" s="29">
        <v>11.5</v>
      </c>
      <c r="E47" s="30">
        <v>105</v>
      </c>
      <c r="F47" s="31"/>
      <c r="G47" s="30"/>
      <c r="H47" s="32">
        <f t="shared" si="7"/>
        <v>1207.5</v>
      </c>
      <c r="I47" s="32">
        <f>F47*D47</f>
        <v>0</v>
      </c>
      <c r="J47" s="32"/>
      <c r="K47" s="73">
        <f>SUM(H47:J47)</f>
        <v>1207.5</v>
      </c>
      <c r="L47" s="78">
        <v>908</v>
      </c>
      <c r="M47" s="40">
        <f t="shared" si="0"/>
        <v>299.5</v>
      </c>
      <c r="N47"/>
      <c r="O47"/>
      <c r="P47"/>
      <c r="Q47"/>
      <c r="R47"/>
      <c r="S47"/>
      <c r="T47"/>
      <c r="U47"/>
      <c r="V47"/>
      <c r="W47"/>
    </row>
    <row r="48" spans="1:23" ht="12.75" customHeight="1">
      <c r="A48" s="43" t="s">
        <v>58</v>
      </c>
      <c r="B48" s="61" t="s">
        <v>12</v>
      </c>
      <c r="C48" s="43"/>
      <c r="D48" s="52"/>
      <c r="E48" s="53"/>
      <c r="F48" s="54"/>
      <c r="G48" s="53"/>
      <c r="H48" s="40"/>
      <c r="I48" s="40"/>
      <c r="J48" s="40"/>
      <c r="K48" s="72"/>
      <c r="L48" s="78"/>
      <c r="M48" s="40">
        <f t="shared" si="0"/>
        <v>0</v>
      </c>
      <c r="N48"/>
      <c r="O48"/>
      <c r="P48"/>
      <c r="Q48"/>
      <c r="R48"/>
      <c r="S48"/>
      <c r="T48"/>
      <c r="U48"/>
      <c r="V48"/>
      <c r="W48"/>
    </row>
    <row r="49" spans="1:13" ht="12.75" customHeight="1">
      <c r="A49" s="4" t="s">
        <v>82</v>
      </c>
      <c r="B49" s="51" t="s">
        <v>31</v>
      </c>
      <c r="C49" s="26" t="s">
        <v>15</v>
      </c>
      <c r="D49" s="29">
        <v>12</v>
      </c>
      <c r="E49" s="30">
        <v>155</v>
      </c>
      <c r="F49" s="31"/>
      <c r="G49" s="30"/>
      <c r="H49" s="32">
        <f t="shared" si="7"/>
        <v>1860</v>
      </c>
      <c r="I49" s="32">
        <f>F49*D49</f>
        <v>0</v>
      </c>
      <c r="J49" s="32">
        <f>G49*D49</f>
        <v>0</v>
      </c>
      <c r="K49" s="73">
        <f>SUM(H49:J49)</f>
        <v>1860</v>
      </c>
      <c r="L49" s="3">
        <v>287</v>
      </c>
      <c r="M49" s="40">
        <f t="shared" si="0"/>
        <v>1573</v>
      </c>
    </row>
    <row r="50" spans="1:13" ht="12.75" customHeight="1">
      <c r="A50" s="4" t="s">
        <v>83</v>
      </c>
      <c r="B50" s="51" t="s">
        <v>32</v>
      </c>
      <c r="C50" s="26" t="s">
        <v>15</v>
      </c>
      <c r="D50" s="29">
        <v>12</v>
      </c>
      <c r="E50" s="30">
        <v>0</v>
      </c>
      <c r="F50" s="30">
        <v>700</v>
      </c>
      <c r="G50" s="30"/>
      <c r="H50" s="32">
        <f>E50*D50</f>
        <v>0</v>
      </c>
      <c r="I50" s="32">
        <f>F50*D50</f>
        <v>8400</v>
      </c>
      <c r="J50" s="32">
        <f>G50*D50</f>
        <v>0</v>
      </c>
      <c r="K50" s="73">
        <f>SUM(H50:J50)</f>
        <v>8400</v>
      </c>
      <c r="L50" s="3">
        <v>1044</v>
      </c>
      <c r="M50" s="40">
        <f t="shared" si="0"/>
        <v>7356</v>
      </c>
    </row>
    <row r="51" spans="1:13" ht="12.75" customHeight="1">
      <c r="A51" s="4" t="s">
        <v>84</v>
      </c>
      <c r="B51" s="51" t="s">
        <v>54</v>
      </c>
      <c r="C51" s="26" t="s">
        <v>9</v>
      </c>
      <c r="D51" s="29">
        <v>1</v>
      </c>
      <c r="E51" s="30">
        <v>50</v>
      </c>
      <c r="F51" s="30">
        <v>680</v>
      </c>
      <c r="G51" s="30"/>
      <c r="H51" s="32">
        <f>E51*D51</f>
        <v>50</v>
      </c>
      <c r="I51" s="32">
        <f>F51*D51</f>
        <v>680</v>
      </c>
      <c r="J51" s="32"/>
      <c r="K51" s="73">
        <f>SUM(H51:J51)</f>
        <v>730</v>
      </c>
      <c r="L51" s="3">
        <v>730</v>
      </c>
      <c r="M51" s="40">
        <f t="shared" si="0"/>
        <v>0</v>
      </c>
    </row>
    <row r="52" spans="1:13" ht="12.75" customHeight="1">
      <c r="A52" s="26" t="s">
        <v>85</v>
      </c>
      <c r="B52" s="59" t="s">
        <v>18</v>
      </c>
      <c r="C52" s="26" t="s">
        <v>7</v>
      </c>
      <c r="D52" s="29">
        <v>13</v>
      </c>
      <c r="E52" s="30">
        <v>4.68</v>
      </c>
      <c r="F52" s="31"/>
      <c r="G52" s="30"/>
      <c r="H52" s="32">
        <f t="shared" si="7"/>
        <v>60.839999999999996</v>
      </c>
      <c r="I52" s="32">
        <f>F52*D52</f>
        <v>0</v>
      </c>
      <c r="J52" s="32">
        <f>G52*D52</f>
        <v>0</v>
      </c>
      <c r="K52" s="73">
        <f>SUM(H52:J52)</f>
        <v>60.839999999999996</v>
      </c>
      <c r="L52" s="3">
        <v>-6.12</v>
      </c>
      <c r="M52" s="40">
        <f t="shared" si="0"/>
        <v>66.96</v>
      </c>
    </row>
    <row r="53" spans="2:13" ht="12" customHeight="1" hidden="1">
      <c r="B53" s="86"/>
      <c r="C53" s="86"/>
      <c r="D53" s="86"/>
      <c r="L53" s="3"/>
      <c r="M53" s="40">
        <f t="shared" si="0"/>
        <v>0</v>
      </c>
    </row>
    <row r="54" spans="12:13" ht="12" customHeight="1" hidden="1">
      <c r="L54" s="3"/>
      <c r="M54" s="40">
        <f t="shared" si="0"/>
        <v>0</v>
      </c>
    </row>
    <row r="55" spans="12:13" ht="12" customHeight="1" hidden="1">
      <c r="L55" s="3"/>
      <c r="M55" s="40">
        <f t="shared" si="0"/>
        <v>0</v>
      </c>
    </row>
    <row r="56" spans="12:13" ht="12.75" customHeight="1" hidden="1">
      <c r="L56" s="3"/>
      <c r="M56" s="40">
        <f t="shared" si="0"/>
        <v>0</v>
      </c>
    </row>
    <row r="57" spans="2:13" ht="12" customHeight="1" hidden="1">
      <c r="B57" s="34"/>
      <c r="C57" s="21"/>
      <c r="D57" s="22"/>
      <c r="E57" s="17"/>
      <c r="F57" s="17"/>
      <c r="G57" s="17"/>
      <c r="H57" s="17"/>
      <c r="I57" s="17"/>
      <c r="J57" s="17"/>
      <c r="K57" s="17"/>
      <c r="L57" s="3"/>
      <c r="M57" s="40">
        <f t="shared" si="0"/>
        <v>0</v>
      </c>
    </row>
    <row r="58" spans="2:13" ht="13.5" customHeight="1" hidden="1">
      <c r="B58" s="18"/>
      <c r="C58" s="19"/>
      <c r="D58" s="20"/>
      <c r="E58" s="19"/>
      <c r="F58" s="19"/>
      <c r="G58" s="19"/>
      <c r="H58" s="17"/>
      <c r="I58" s="17"/>
      <c r="J58" s="17"/>
      <c r="K58" s="17"/>
      <c r="L58" s="3"/>
      <c r="M58" s="40">
        <f t="shared" si="0"/>
        <v>0</v>
      </c>
    </row>
    <row r="59" spans="1:13" ht="16.5" customHeight="1" hidden="1">
      <c r="A59" s="26">
        <v>10</v>
      </c>
      <c r="B59" s="33" t="s">
        <v>27</v>
      </c>
      <c r="C59" s="26" t="s">
        <v>7</v>
      </c>
      <c r="D59" s="29"/>
      <c r="E59" s="30">
        <v>108</v>
      </c>
      <c r="F59" s="31"/>
      <c r="G59" s="30"/>
      <c r="H59" s="32">
        <f>E59*D59</f>
        <v>0</v>
      </c>
      <c r="I59" s="32">
        <f>F59*D59</f>
        <v>0</v>
      </c>
      <c r="J59" s="32">
        <f>G59*D59</f>
        <v>0</v>
      </c>
      <c r="K59" s="73">
        <f>SUM(H59:J59)</f>
        <v>0</v>
      </c>
      <c r="L59" s="3"/>
      <c r="M59" s="40">
        <f t="shared" si="0"/>
        <v>0</v>
      </c>
    </row>
    <row r="60" spans="2:13" ht="13.5" customHeight="1" hidden="1">
      <c r="B60" s="18"/>
      <c r="C60" s="21"/>
      <c r="D60" s="22"/>
      <c r="E60" s="21"/>
      <c r="F60" s="21"/>
      <c r="G60" s="21"/>
      <c r="H60" s="21"/>
      <c r="I60" s="21"/>
      <c r="J60" s="21"/>
      <c r="K60" s="17"/>
      <c r="L60" s="3"/>
      <c r="M60" s="40">
        <f t="shared" si="0"/>
        <v>0</v>
      </c>
    </row>
    <row r="61" spans="1:13" ht="18" customHeight="1" hidden="1">
      <c r="A61" s="3"/>
      <c r="B61" s="35" t="s">
        <v>6</v>
      </c>
      <c r="C61" s="4"/>
      <c r="D61" s="5"/>
      <c r="E61" s="9"/>
      <c r="F61" s="6"/>
      <c r="G61" s="6"/>
      <c r="H61" s="6">
        <f>SUM(H16:H60)</f>
        <v>39840.85999999999</v>
      </c>
      <c r="I61" s="6">
        <f>SUM(I16:I60)</f>
        <v>84718.9</v>
      </c>
      <c r="J61" s="6">
        <f>SUM(J36:J60)</f>
        <v>0</v>
      </c>
      <c r="K61" s="9">
        <f>SUM(K16:K60)</f>
        <v>124559.76</v>
      </c>
      <c r="L61" s="3"/>
      <c r="M61" s="40">
        <f t="shared" si="0"/>
        <v>124559.76</v>
      </c>
    </row>
    <row r="62" spans="1:13" ht="12" customHeight="1">
      <c r="A62" s="3"/>
      <c r="B62" s="36" t="s">
        <v>13</v>
      </c>
      <c r="C62" s="2"/>
      <c r="D62" s="11"/>
      <c r="E62" s="2"/>
      <c r="F62" s="2"/>
      <c r="G62" s="2"/>
      <c r="H62" s="37">
        <f>H61</f>
        <v>39840.85999999999</v>
      </c>
      <c r="I62" s="37">
        <f>I61</f>
        <v>84718.9</v>
      </c>
      <c r="J62" s="37">
        <f>J61</f>
        <v>0</v>
      </c>
      <c r="K62" s="74">
        <f>SUM(H62:J62)</f>
        <v>124559.75999999998</v>
      </c>
      <c r="L62" s="3"/>
      <c r="M62" s="40">
        <f t="shared" si="0"/>
        <v>124559.75999999998</v>
      </c>
    </row>
    <row r="63" spans="1:13" ht="12.75">
      <c r="A63" s="3"/>
      <c r="B63" s="7" t="s">
        <v>38</v>
      </c>
      <c r="C63" s="4"/>
      <c r="D63" s="5"/>
      <c r="E63" s="4"/>
      <c r="F63" s="4"/>
      <c r="G63" s="4"/>
      <c r="H63" s="4"/>
      <c r="I63" s="4"/>
      <c r="J63" s="4"/>
      <c r="K63" s="9">
        <f>I62*23.59/100</f>
        <v>19985.188509999996</v>
      </c>
      <c r="L63" s="3">
        <v>-423.59</v>
      </c>
      <c r="M63" s="40">
        <f t="shared" si="0"/>
        <v>20408.778509999996</v>
      </c>
    </row>
    <row r="64" spans="1:13" ht="12" customHeight="1">
      <c r="A64" s="3"/>
      <c r="B64" s="7" t="s">
        <v>13</v>
      </c>
      <c r="C64" s="4"/>
      <c r="D64" s="5"/>
      <c r="E64" s="4"/>
      <c r="F64" s="4"/>
      <c r="G64" s="4"/>
      <c r="H64" s="4"/>
      <c r="I64" s="4"/>
      <c r="J64" s="4"/>
      <c r="K64" s="9">
        <f>SUM(K62:K63)</f>
        <v>144544.94851</v>
      </c>
      <c r="L64" s="3"/>
      <c r="M64" s="40"/>
    </row>
    <row r="65" spans="1:13" ht="12.75">
      <c r="A65" s="3"/>
      <c r="B65" s="7" t="s">
        <v>52</v>
      </c>
      <c r="C65" s="4" t="s">
        <v>53</v>
      </c>
      <c r="D65" s="5">
        <v>0</v>
      </c>
      <c r="E65" s="4"/>
      <c r="F65" s="4"/>
      <c r="G65" s="4"/>
      <c r="H65" s="4"/>
      <c r="I65" s="4"/>
      <c r="J65" s="4"/>
      <c r="K65" s="9">
        <f>K64*D65/100</f>
        <v>0</v>
      </c>
      <c r="L65" s="3"/>
      <c r="M65" s="40">
        <f t="shared" si="0"/>
        <v>0</v>
      </c>
    </row>
    <row r="66" spans="1:13" ht="12.75">
      <c r="A66" s="3"/>
      <c r="B66" s="7" t="s">
        <v>36</v>
      </c>
      <c r="C66" s="4"/>
      <c r="D66" s="5"/>
      <c r="E66" s="4"/>
      <c r="F66" s="4"/>
      <c r="G66" s="4"/>
      <c r="H66" s="4"/>
      <c r="I66" s="4"/>
      <c r="J66" s="4"/>
      <c r="K66" s="9">
        <v>0</v>
      </c>
      <c r="L66" s="3"/>
      <c r="M66" s="40">
        <f t="shared" si="0"/>
        <v>0</v>
      </c>
    </row>
    <row r="67" spans="1:13" ht="14.25" customHeight="1">
      <c r="A67" s="3"/>
      <c r="B67" s="57" t="s">
        <v>13</v>
      </c>
      <c r="C67" s="4"/>
      <c r="D67" s="5"/>
      <c r="E67" s="4"/>
      <c r="F67" s="4"/>
      <c r="G67" s="4"/>
      <c r="H67" s="4"/>
      <c r="I67" s="4"/>
      <c r="J67" s="4"/>
      <c r="K67" s="75">
        <f>SUM(K64:K65)</f>
        <v>144544.94851</v>
      </c>
      <c r="L67" s="79">
        <f>SUM(L16:L66)</f>
        <v>6082.55</v>
      </c>
      <c r="M67" s="27">
        <f>SUM(K67-L67)</f>
        <v>138462.39851</v>
      </c>
    </row>
    <row r="68" spans="1:11" ht="12.75" customHeight="1">
      <c r="A68" s="55" t="s">
        <v>33</v>
      </c>
      <c r="B68" s="18"/>
      <c r="C68" s="21"/>
      <c r="D68" s="22"/>
      <c r="E68" s="87"/>
      <c r="F68" s="87"/>
      <c r="G68" s="87"/>
      <c r="H68" s="21"/>
      <c r="I68" s="21"/>
      <c r="J68" s="21"/>
      <c r="K68" s="56"/>
    </row>
    <row r="69" spans="1:4" s="63" customFormat="1" ht="11.25" customHeight="1">
      <c r="A69" s="62" t="s">
        <v>34</v>
      </c>
      <c r="D69" s="64"/>
    </row>
    <row r="70" spans="1:5" s="63" customFormat="1" ht="12.75" customHeight="1">
      <c r="A70" s="65" t="s">
        <v>35</v>
      </c>
      <c r="B70" s="66"/>
      <c r="C70" s="67"/>
      <c r="D70" s="67"/>
      <c r="E70" s="67"/>
    </row>
    <row r="71" spans="1:11" ht="12.75" customHeight="1">
      <c r="A71" s="65"/>
      <c r="B71" s="66" t="s">
        <v>60</v>
      </c>
      <c r="C71" s="63" t="s">
        <v>61</v>
      </c>
      <c r="D71" s="25"/>
      <c r="E71" s="69"/>
      <c r="K71" s="1" t="s">
        <v>88</v>
      </c>
    </row>
    <row r="72" ht="12.75">
      <c r="B72" s="19"/>
    </row>
    <row r="73" ht="15" customHeight="1"/>
    <row r="75" ht="12.75">
      <c r="B75" s="25"/>
    </row>
  </sheetData>
  <sheetProtection/>
  <mergeCells count="13">
    <mergeCell ref="E68:G68"/>
    <mergeCell ref="A12:K12"/>
    <mergeCell ref="E14:G14"/>
    <mergeCell ref="H14:J14"/>
    <mergeCell ref="L14:L15"/>
    <mergeCell ref="M14:M15"/>
    <mergeCell ref="B53:D53"/>
    <mergeCell ref="A1:K1"/>
    <mergeCell ref="A3:K3"/>
    <mergeCell ref="A5:K5"/>
    <mergeCell ref="A7:K7"/>
    <mergeCell ref="A9:K9"/>
    <mergeCell ref="A10:K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Arta</cp:lastModifiedBy>
  <cp:lastPrinted>2019-12-19T08:47:01Z</cp:lastPrinted>
  <dcterms:created xsi:type="dcterms:W3CDTF">1996-10-14T23:33:28Z</dcterms:created>
  <dcterms:modified xsi:type="dcterms:W3CDTF">2019-12-23T12:15:14Z</dcterms:modified>
  <cp:category/>
  <cp:version/>
  <cp:contentType/>
  <cp:contentStatus/>
</cp:coreProperties>
</file>